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455"/>
  </bookViews>
  <sheets>
    <sheet name="VAT Sectoral  Q1-Q3, 2017" sheetId="5" r:id="rId1"/>
    <sheet name="VAT Sectoral  Q1-Q4, 2016" sheetId="3" r:id="rId2"/>
    <sheet name="VAT Sectoral  Q1-Q4, 2015" sheetId="4" r:id="rId3"/>
  </sheets>
  <calcPr calcId="162913"/>
  <fileRecoveryPr autoRecover="0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7" i="5"/>
  <c r="H6" i="5"/>
  <c r="H5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C36" i="5" l="1"/>
  <c r="E36" i="4" l="1"/>
  <c r="D36" i="4"/>
  <c r="C36" i="4"/>
  <c r="B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G35" i="3"/>
  <c r="G34" i="3"/>
  <c r="D36" i="3"/>
  <c r="E36" i="3"/>
  <c r="F36" i="3"/>
  <c r="C36" i="3"/>
  <c r="F36" i="4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6" i="3" s="1"/>
  <c r="G5" i="3"/>
</calcChain>
</file>

<file path=xl/sharedStrings.xml><?xml version="1.0" encoding="utf-8"?>
<sst xmlns="http://schemas.openxmlformats.org/spreadsheetml/2006/main" count="136" uniqueCount="54">
  <si>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</si>
  <si>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</si>
  <si>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</si>
  <si>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</si>
  <si>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</si>
  <si>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</si>
  <si>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</si>
  <si>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</si>
  <si>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</si>
  <si>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</si>
  <si>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</si>
  <si>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</si>
  <si>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</si>
  <si>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</si>
  <si>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</si>
  <si>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</si>
  <si>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</si>
  <si>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</si>
  <si>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</si>
  <si>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</si>
  <si>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</si>
  <si>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</si>
  <si>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</si>
  <si>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</si>
  <si>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</si>
  <si>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</si>
  <si>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</si>
  <si>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</si>
  <si>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</si>
  <si>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</si>
  <si>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</si>
  <si>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Q1 2016</t>
  </si>
  <si>
    <t>Source: planning,Research and statistics Department, FIRS</t>
  </si>
  <si>
    <t>Q2 2016</t>
  </si>
  <si>
    <t>Q3 2016</t>
  </si>
  <si>
    <t>Q4 2016</t>
  </si>
  <si>
    <t>TOTAL</t>
  </si>
  <si>
    <t>NCS-Import VAT</t>
  </si>
  <si>
    <t>Q4 2015</t>
  </si>
  <si>
    <t>Q3 2015</t>
  </si>
  <si>
    <t>Q2 2015</t>
  </si>
  <si>
    <t>Q1 2015</t>
  </si>
  <si>
    <t>Non-Import (foreign) VAT</t>
  </si>
  <si>
    <t>Sub-Total (Non-Import VAT) Local</t>
  </si>
  <si>
    <t>Q3 2017</t>
  </si>
  <si>
    <t>Q2 2017</t>
  </si>
  <si>
    <t>Q1 2017</t>
  </si>
  <si>
    <t>Source:  FIRS</t>
  </si>
  <si>
    <t xml:space="preserve"> Growth Rate </t>
  </si>
  <si>
    <t xml:space="preserve"> Quarter on Quarter %</t>
  </si>
  <si>
    <t xml:space="preserve"> Year on Year %</t>
  </si>
  <si>
    <t>2017 (year to date) TOTAL</t>
  </si>
  <si>
    <t>Growth Rate</t>
  </si>
  <si>
    <t>2017 (Year to Date)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</si>
</sst>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0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164" fontId="3" fillId="0" borderId="0" applyFont="0" applyFill="0" applyBorder="0" applyAlignment="0" applyProtection="0"/>
    <xf numFmtId="0" fontId="24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/>
  </cellStyleXfs>
  <cellXfs count="29">
    <xf numFmtId="0" fontId="0" fillId="0" borderId="0" xfId="0"/>
    <xf numFmtId="43" fontId="22" fillId="33" borderId="10" xfId="1" applyFont="1" applyFill="1" applyBorder="1" applyAlignment="1">
      <alignment horizontal="center" vertical="center"/>
    </xf>
    <xf numFmtId="43" fontId="22" fillId="33" borderId="10" xfId="1" applyFont="1" applyFill="1" applyBorder="1" applyAlignment="1">
      <alignment horizontal="left" vertical="center"/>
    </xf>
    <xf numFmtId="43" fontId="23" fillId="0" borderId="10" xfId="1" applyFont="1" applyBorder="1" applyAlignment="1">
      <alignment horizontal="left" vertical="center"/>
    </xf>
    <xf numFmtId="43" fontId="23" fillId="0" borderId="10" xfId="1" applyFont="1" applyBorder="1" applyAlignment="1">
      <alignment horizontal="center" vertical="center"/>
    </xf>
    <xf numFmtId="43" fontId="22" fillId="34" borderId="10" xfId="1" applyFont="1" applyFill="1" applyBorder="1" applyAlignment="1">
      <alignment horizontal="left" vertical="center"/>
    </xf>
    <xf numFmtId="43" fontId="22" fillId="34" borderId="10" xfId="1" applyFont="1" applyFill="1" applyBorder="1" applyAlignment="1">
      <alignment horizontal="center" vertical="center"/>
    </xf>
    <xf numFmtId="0" fontId="0" fillId="0" borderId="0" xfId="0"/>
    <xf numFmtId="43" fontId="23" fillId="0" borderId="10" xfId="1" applyFont="1" applyBorder="1"/>
    <xf numFmtId="43" fontId="23" fillId="35" borderId="10" xfId="1" applyFont="1" applyFill="1" applyBorder="1" applyAlignment="1">
      <alignment horizontal="left" vertical="center"/>
    </xf>
    <xf numFmtId="43" fontId="23" fillId="36" borderId="10" xfId="1" applyFont="1" applyFill="1" applyBorder="1" applyAlignment="1">
      <alignment horizontal="left" vertical="center"/>
    </xf>
    <xf numFmtId="43" fontId="38" fillId="37" borderId="10" xfId="1" applyFont="1" applyFill="1" applyBorder="1" applyAlignment="1">
      <alignment horizontal="left" vertical="center"/>
    </xf>
    <xf numFmtId="43" fontId="20" fillId="37" borderId="10" xfId="0" applyNumberFormat="1" applyFont="1" applyFill="1" applyBorder="1"/>
    <xf numFmtId="43" fontId="23" fillId="35" borderId="10" xfId="1" applyFont="1" applyFill="1" applyBorder="1"/>
    <xf numFmtId="43" fontId="22" fillId="36" borderId="10" xfId="1" applyFont="1" applyFill="1" applyBorder="1"/>
    <xf numFmtId="43" fontId="23" fillId="36" borderId="10" xfId="1" applyFont="1" applyFill="1" applyBorder="1"/>
    <xf numFmtId="43" fontId="23" fillId="35" borderId="10" xfId="0" applyNumberFormat="1" applyFont="1" applyFill="1" applyBorder="1"/>
    <xf numFmtId="43" fontId="39" fillId="37" borderId="10" xfId="0" applyNumberFormat="1" applyFont="1" applyFill="1" applyBorder="1"/>
    <xf numFmtId="164" fontId="0" fillId="0" borderId="0" xfId="0" applyNumberFormat="1"/>
    <xf numFmtId="43" fontId="22" fillId="35" borderId="10" xfId="1" applyFont="1" applyFill="1" applyBorder="1"/>
    <xf numFmtId="0" fontId="19" fillId="0" borderId="0" xfId="0" applyFont="1"/>
    <xf numFmtId="43" fontId="22" fillId="35" borderId="10" xfId="1" applyFont="1" applyFill="1" applyBorder="1" applyAlignment="1">
      <alignment horizontal="left" vertical="center"/>
    </xf>
    <xf numFmtId="43" fontId="22" fillId="36" borderId="10" xfId="1" applyFont="1" applyFill="1" applyBorder="1" applyAlignment="1">
      <alignment horizontal="left" vertical="center"/>
    </xf>
    <xf numFmtId="43" fontId="16" fillId="37" borderId="10" xfId="0" applyNumberFormat="1" applyFont="1" applyFill="1" applyBorder="1"/>
    <xf numFmtId="0" fontId="36" fillId="0" borderId="11" xfId="90" applyFont="1" applyBorder="1" applyAlignment="1">
      <alignment horizontal="left"/>
    </xf>
    <xf numFmtId="0" fontId="36" fillId="0" borderId="12" xfId="90" applyFont="1" applyBorder="1" applyAlignment="1">
      <alignment horizontal="left"/>
    </xf>
    <xf numFmtId="0" fontId="36" fillId="0" borderId="11" xfId="47" applyFont="1" applyBorder="1" applyAlignment="1">
      <alignment horizontal="left"/>
    </xf>
    <xf numFmtId="0" fontId="36" fillId="0" borderId="12" xfId="47" applyFont="1" applyBorder="1" applyAlignment="1">
      <alignment horizontal="left"/>
    </xf>
    <xf numFmtId="43" fontId="0" fillId="0" borderId="0" xfId="0" applyNumberFormat="1"/>
  </cellXfs>
  <cellStyles count="91">
    <cellStyle name="20% - Accent1" xfId="20" builtinId="30" customBuiltin="1"/>
    <cellStyle name="20% - Accent1 2" xfId="67"/>
    <cellStyle name="20% - Accent2" xfId="24" builtinId="34" customBuiltin="1"/>
    <cellStyle name="20% - Accent2 2" xfId="71"/>
    <cellStyle name="20% - Accent3" xfId="28" builtinId="38" customBuiltin="1"/>
    <cellStyle name="20% - Accent3 2" xfId="75"/>
    <cellStyle name="20% - Accent4" xfId="32" builtinId="42" customBuiltin="1"/>
    <cellStyle name="20% - Accent4 2" xfId="79"/>
    <cellStyle name="20% - Accent5" xfId="36" builtinId="46" customBuiltin="1"/>
    <cellStyle name="20% - Accent5 2" xfId="83"/>
    <cellStyle name="20% - Accent6" xfId="40" builtinId="50" customBuiltin="1"/>
    <cellStyle name="20% - Accent6 2" xfId="87"/>
    <cellStyle name="40% - Accent1" xfId="21" builtinId="31" customBuiltin="1"/>
    <cellStyle name="40% - Accent1 2" xfId="68"/>
    <cellStyle name="40% - Accent2" xfId="25" builtinId="35" customBuiltin="1"/>
    <cellStyle name="40% - Accent2 2" xfId="72"/>
    <cellStyle name="40% - Accent3" xfId="29" builtinId="39" customBuiltin="1"/>
    <cellStyle name="40% - Accent3 2" xfId="76"/>
    <cellStyle name="40% - Accent4" xfId="33" builtinId="43" customBuiltin="1"/>
    <cellStyle name="40% - Accent4 2" xfId="80"/>
    <cellStyle name="40% - Accent5" xfId="37" builtinId="47" customBuiltin="1"/>
    <cellStyle name="40% - Accent5 2" xfId="84"/>
    <cellStyle name="40% - Accent6" xfId="41" builtinId="51" customBuiltin="1"/>
    <cellStyle name="40% - Accent6 2" xfId="88"/>
    <cellStyle name="60% - Accent1" xfId="22" builtinId="32" customBuiltin="1"/>
    <cellStyle name="60% - Accent1 2" xfId="69"/>
    <cellStyle name="60% - Accent2" xfId="26" builtinId="36" customBuiltin="1"/>
    <cellStyle name="60% - Accent2 2" xfId="73"/>
    <cellStyle name="60% - Accent3" xfId="30" builtinId="40" customBuiltin="1"/>
    <cellStyle name="60% - Accent3 2" xfId="77"/>
    <cellStyle name="60% - Accent4" xfId="34" builtinId="44" customBuiltin="1"/>
    <cellStyle name="60% - Accent4 2" xfId="81"/>
    <cellStyle name="60% - Accent5" xfId="38" builtinId="48" customBuiltin="1"/>
    <cellStyle name="60% - Accent5 2" xfId="85"/>
    <cellStyle name="60% - Accent6" xfId="42" builtinId="52" customBuiltin="1"/>
    <cellStyle name="60% - Accent6 2" xfId="89"/>
    <cellStyle name="Accent1" xfId="19" builtinId="29" customBuiltin="1"/>
    <cellStyle name="Accent1 2" xfId="66"/>
    <cellStyle name="Accent2" xfId="23" builtinId="33" customBuiltin="1"/>
    <cellStyle name="Accent2 2" xfId="70"/>
    <cellStyle name="Accent3" xfId="27" builtinId="37" customBuiltin="1"/>
    <cellStyle name="Accent3 2" xfId="74"/>
    <cellStyle name="Accent4" xfId="31" builtinId="41" customBuiltin="1"/>
    <cellStyle name="Accent4 2" xfId="78"/>
    <cellStyle name="Accent5" xfId="35" builtinId="45" customBuiltin="1"/>
    <cellStyle name="Accent5 2" xfId="82"/>
    <cellStyle name="Accent6" xfId="39" builtinId="49" customBuiltin="1"/>
    <cellStyle name="Accent6 2" xfId="86"/>
    <cellStyle name="Bad" xfId="8" builtinId="27" customBuiltin="1"/>
    <cellStyle name="Bad 2" xfId="55"/>
    <cellStyle name="Calculation" xfId="12" builtinId="22" customBuiltin="1"/>
    <cellStyle name="Calculation 2" xfId="59"/>
    <cellStyle name="Check Cell" xfId="14" builtinId="23" customBuiltin="1"/>
    <cellStyle name="Check Cell 2" xfId="61"/>
    <cellStyle name="Comma" xfId="1" builtinId="3"/>
    <cellStyle name="Comma 2" xfId="44"/>
    <cellStyle name="Comma 2 2" xfId="48"/>
    <cellStyle name="Comma 2 3" xfId="50"/>
    <cellStyle name="Comma 3" xfId="43"/>
    <cellStyle name="Comma 4" xfId="52"/>
    <cellStyle name="Explanatory Text" xfId="17" builtinId="53" customBuiltin="1"/>
    <cellStyle name="Explanatory Text 2" xfId="64"/>
    <cellStyle name="Good" xfId="7" builtinId="26" customBuiltin="1"/>
    <cellStyle name="Good 2" xfId="5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/>
    <cellStyle name="Linked Cell" xfId="13" builtinId="24" customBuiltin="1"/>
    <cellStyle name="Linked Cell 2" xfId="60"/>
    <cellStyle name="Neutral" xfId="9" builtinId="28" customBuiltin="1"/>
    <cellStyle name="Neutral 2" xfId="56"/>
    <cellStyle name="Normal" xfId="0" builtinId="0"/>
    <cellStyle name="Normal 2" xfId="45"/>
    <cellStyle name="Normal 2 2" xfId="47"/>
    <cellStyle name="Normal 2 2 2" xfId="90"/>
    <cellStyle name="Normal 2 3" xfId="49"/>
    <cellStyle name="Normal 3" xfId="46"/>
    <cellStyle name="Normal 4" xfId="51"/>
    <cellStyle name="Note" xfId="16" builtinId="10" customBuiltin="1"/>
    <cellStyle name="Note 2" xfId="63"/>
    <cellStyle name="Output" xfId="11" builtinId="21" customBuiltin="1"/>
    <cellStyle name="Output 2" xfId="58"/>
    <cellStyle name="Title" xfId="2" builtinId="15" customBuiltin="1"/>
    <cellStyle name="Title 2" xfId="53"/>
    <cellStyle name="Total" xfId="18" builtinId="25" customBuiltin="1"/>
    <cellStyle name="Total 2" xfId="65"/>
    <cellStyle name="Warning Text" xfId="15" builtinId="11" customBuiltin="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0"/>
  <sheetViews>
    <sheetView tabSelected="1" topLeftCell="C1" zoomScale="80" zoomScaleNormal="80" workbookViewId="0">
      <selection activeCell="F26" sqref="F26"/>
    </sheetView>
  </sheetViews>
  <sheetFormatPr defaultRowHeight="18.75" x14ac:dyDescent="0.3"/>
  <cols>
    <col min="1" max="1" width="8.796875" style="7"/>
    <col min="2" max="2" width="37" style="7" bestFit="1" customWidth="1"/>
    <col min="3" max="5" width="18.296875" style="7" bestFit="1" customWidth="1"/>
    <col min="6" max="7" width="18.296875" style="7" customWidth="1"/>
    <col min="8" max="8" width="20.19921875" style="7" customWidth="1"/>
    <col min="9" max="9" width="23.8984375" style="7" customWidth="1"/>
    <col min="10" max="16384" width="8.796875" style="7"/>
  </cols>
  <sheetData>
    <row r="3" spans="2:9" x14ac:dyDescent="0.3">
      <c r="B3" s="2"/>
      <c r="C3" s="1" t="s">
        <v>46</v>
      </c>
      <c r="D3" s="1" t="s">
        <v>45</v>
      </c>
      <c r="E3" s="1" t="s">
        <v>44</v>
      </c>
      <c r="F3" s="1" t="s">
        <v>48</v>
      </c>
      <c r="G3" s="1" t="s">
        <v>48</v>
      </c>
      <c r="H3" s="1" t="s">
        <v>51</v>
      </c>
      <c r="I3" s="1" t="s">
        <v>52</v>
      </c>
    </row>
    <row r="4" spans="2:9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49</v>
      </c>
      <c r="G4" s="1" t="s">
        <v>50</v>
      </c>
      <c r="H4" s="1" t="s">
        <v>0</v>
      </c>
      <c r="I4" s="1" t="s">
        <v>53</v>
      </c>
    </row>
    <row r="5" spans="2:9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f>(E5-D5)/D5*100</f>
        <v>2.1714056527863459</v>
      </c>
      <c r="G5" s="8">
        <f>(E5-'VAT Sectoral  Q1-Q4, 2016'!E5)/'VAT Sectoral  Q1-Q4, 2016'!E5*100</f>
        <v>52.29452851599352</v>
      </c>
      <c r="H5" s="8">
        <f>SUM(C5:E5)</f>
        <v>1560128366.04</v>
      </c>
      <c r="I5" s="28">
        <f>(H5-('VAT Sectoral  Q1-Q4, 2016'!E5+'VAT Sectoral  Q1-Q4, 2016'!D5+'VAT Sectoral  Q1-Q4, 2016'!C5))/('VAT Sectoral  Q1-Q4, 2016'!C5+'VAT Sectoral  Q1-Q4, 2016'!D5+'VAT Sectoral  Q1-Q4, 2016'!E5)*100</f>
        <v>5.1460309312820147</v>
      </c>
    </row>
    <row r="6" spans="2:9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f t="shared" ref="F6:F36" si="0">(E6-D6)/D6*100</f>
        <v>-13.492386165655395</v>
      </c>
      <c r="G6" s="8">
        <f>(E6-'VAT Sectoral  Q1-Q4, 2016'!E6)/'VAT Sectoral  Q1-Q4, 2016'!E6*100</f>
        <v>22.046634636465075</v>
      </c>
      <c r="H6" s="8">
        <f>SUM(C6:E6)</f>
        <v>1372006664.8399999</v>
      </c>
      <c r="I6" s="28">
        <f>(H6-('VAT Sectoral  Q1-Q4, 2016'!E6+'VAT Sectoral  Q1-Q4, 2016'!D6+'VAT Sectoral  Q1-Q4, 2016'!C6))/('VAT Sectoral  Q1-Q4, 2016'!C6+'VAT Sectoral  Q1-Q4, 2016'!D6+'VAT Sectoral  Q1-Q4, 2016'!E6)*100</f>
        <v>40.829263320452654</v>
      </c>
    </row>
    <row r="7" spans="2:9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f t="shared" si="0"/>
        <v>-34.875573549824978</v>
      </c>
      <c r="G7" s="8">
        <f>(E7-'VAT Sectoral  Q1-Q4, 2016'!E7)/'VAT Sectoral  Q1-Q4, 2016'!E7*100</f>
        <v>-46.928847501170999</v>
      </c>
      <c r="H7" s="8">
        <f>SUM(C7:E7)</f>
        <v>16540211323.050009</v>
      </c>
      <c r="I7" s="28">
        <f>(H7-('VAT Sectoral  Q1-Q4, 2016'!E7+'VAT Sectoral  Q1-Q4, 2016'!D7+'VAT Sectoral  Q1-Q4, 2016'!C7))/('VAT Sectoral  Q1-Q4, 2016'!C7+'VAT Sectoral  Q1-Q4, 2016'!D7+'VAT Sectoral  Q1-Q4, 2016'!E7)*100</f>
        <v>-9.2988902234166826</v>
      </c>
    </row>
    <row r="8" spans="2:9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f t="shared" si="0"/>
        <v>-22.988857930683121</v>
      </c>
      <c r="G8" s="8">
        <f>(E8-'VAT Sectoral  Q1-Q4, 2016'!E8)/'VAT Sectoral  Q1-Q4, 2016'!E8*100</f>
        <v>12.813828387629799</v>
      </c>
      <c r="H8" s="8">
        <f t="shared" ref="H8:H36" si="1">SUM(C8:E8)</f>
        <v>27017781133.700005</v>
      </c>
      <c r="I8" s="28">
        <f>(H8-('VAT Sectoral  Q1-Q4, 2016'!E8+'VAT Sectoral  Q1-Q4, 2016'!D8+'VAT Sectoral  Q1-Q4, 2016'!C8))/('VAT Sectoral  Q1-Q4, 2016'!C8+'VAT Sectoral  Q1-Q4, 2016'!D8+'VAT Sectoral  Q1-Q4, 2016'!E8)*100</f>
        <v>17.534941508573308</v>
      </c>
    </row>
    <row r="9" spans="2:9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f t="shared" si="0"/>
        <v>54.782560731506791</v>
      </c>
      <c r="G9" s="8">
        <f>(E9-'VAT Sectoral  Q1-Q4, 2016'!E9)/'VAT Sectoral  Q1-Q4, 2016'!E9*100</f>
        <v>72.118375450184331</v>
      </c>
      <c r="H9" s="8">
        <f t="shared" si="1"/>
        <v>8033192680.4899998</v>
      </c>
      <c r="I9" s="28">
        <f>(H9-('VAT Sectoral  Q1-Q4, 2016'!E9+'VAT Sectoral  Q1-Q4, 2016'!D9+'VAT Sectoral  Q1-Q4, 2016'!C9))/('VAT Sectoral  Q1-Q4, 2016'!C9+'VAT Sectoral  Q1-Q4, 2016'!D9+'VAT Sectoral  Q1-Q4, 2016'!E9)*100</f>
        <v>41.047967263444605</v>
      </c>
    </row>
    <row r="10" spans="2:9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f t="shared" si="0"/>
        <v>-27.07722162432206</v>
      </c>
      <c r="G10" s="8">
        <f>(E10-'VAT Sectoral  Q1-Q4, 2016'!E10)/'VAT Sectoral  Q1-Q4, 2016'!E10*100</f>
        <v>-0.53861744207728823</v>
      </c>
      <c r="H10" s="8">
        <f t="shared" si="1"/>
        <v>1218716481.8900001</v>
      </c>
      <c r="I10" s="28">
        <f>(H10-('VAT Sectoral  Q1-Q4, 2016'!E10+'VAT Sectoral  Q1-Q4, 2016'!D10+'VAT Sectoral  Q1-Q4, 2016'!C10))/('VAT Sectoral  Q1-Q4, 2016'!C10+'VAT Sectoral  Q1-Q4, 2016'!D10+'VAT Sectoral  Q1-Q4, 2016'!E10)*100</f>
        <v>22.852008120449018</v>
      </c>
    </row>
    <row r="11" spans="2:9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f t="shared" si="0"/>
        <v>-9.916002356132033</v>
      </c>
      <c r="G11" s="8">
        <f>(E11-'VAT Sectoral  Q1-Q4, 2016'!E11)/'VAT Sectoral  Q1-Q4, 2016'!E11*100</f>
        <v>4.9764981234255519</v>
      </c>
      <c r="H11" s="8">
        <f t="shared" si="1"/>
        <v>36629600149.299957</v>
      </c>
      <c r="I11" s="28">
        <f>(H11-('VAT Sectoral  Q1-Q4, 2016'!E11+'VAT Sectoral  Q1-Q4, 2016'!D11+'VAT Sectoral  Q1-Q4, 2016'!C11))/('VAT Sectoral  Q1-Q4, 2016'!C11+'VAT Sectoral  Q1-Q4, 2016'!D11+'VAT Sectoral  Q1-Q4, 2016'!E11)*100</f>
        <v>-2.5916980166375958</v>
      </c>
    </row>
    <row r="12" spans="2:9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f t="shared" si="0"/>
        <v>46.669496263905828</v>
      </c>
      <c r="G12" s="8">
        <f>(E12-'VAT Sectoral  Q1-Q4, 2016'!E12)/'VAT Sectoral  Q1-Q4, 2016'!E12*100</f>
        <v>38.160492558923657</v>
      </c>
      <c r="H12" s="8">
        <f t="shared" si="1"/>
        <v>3904549970.0100002</v>
      </c>
      <c r="I12" s="28">
        <f>(H12-('VAT Sectoral  Q1-Q4, 2016'!E12+'VAT Sectoral  Q1-Q4, 2016'!D12+'VAT Sectoral  Q1-Q4, 2016'!C12))/('VAT Sectoral  Q1-Q4, 2016'!C12+'VAT Sectoral  Q1-Q4, 2016'!D12+'VAT Sectoral  Q1-Q4, 2016'!E12)*100</f>
        <v>25.851079474858512</v>
      </c>
    </row>
    <row r="13" spans="2:9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f t="shared" si="0"/>
        <v>-46.603879896014796</v>
      </c>
      <c r="G13" s="8">
        <f>(E13-'VAT Sectoral  Q1-Q4, 2016'!E13)/'VAT Sectoral  Q1-Q4, 2016'!E13*100</f>
        <v>-32.490346911428389</v>
      </c>
      <c r="H13" s="8">
        <f t="shared" si="1"/>
        <v>16996932663.679985</v>
      </c>
      <c r="I13" s="28">
        <f>(H13-('VAT Sectoral  Q1-Q4, 2016'!E13+'VAT Sectoral  Q1-Q4, 2016'!D13+'VAT Sectoral  Q1-Q4, 2016'!C13))/('VAT Sectoral  Q1-Q4, 2016'!C13+'VAT Sectoral  Q1-Q4, 2016'!D13+'VAT Sectoral  Q1-Q4, 2016'!E13)*100</f>
        <v>-29.972107587600849</v>
      </c>
    </row>
    <row r="14" spans="2:9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f t="shared" si="0"/>
        <v>-4.7066111138803084</v>
      </c>
      <c r="G14" s="8">
        <f>(E14-'VAT Sectoral  Q1-Q4, 2016'!E14)/'VAT Sectoral  Q1-Q4, 2016'!E14*100</f>
        <v>28.059748137318536</v>
      </c>
      <c r="H14" s="8">
        <f t="shared" si="1"/>
        <v>4109091137.2299991</v>
      </c>
      <c r="I14" s="28">
        <f>(H14-('VAT Sectoral  Q1-Q4, 2016'!E14+'VAT Sectoral  Q1-Q4, 2016'!D14+'VAT Sectoral  Q1-Q4, 2016'!C14))/('VAT Sectoral  Q1-Q4, 2016'!C14+'VAT Sectoral  Q1-Q4, 2016'!D14+'VAT Sectoral  Q1-Q4, 2016'!E14)*100</f>
        <v>40.364092260281161</v>
      </c>
    </row>
    <row r="15" spans="2:9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f t="shared" si="0"/>
        <v>-3.5251901233101046</v>
      </c>
      <c r="G15" s="8">
        <f>(E15-'VAT Sectoral  Q1-Q4, 2016'!E15)/'VAT Sectoral  Q1-Q4, 2016'!E15*100</f>
        <v>6.8047863447710508</v>
      </c>
      <c r="H15" s="8">
        <f t="shared" si="1"/>
        <v>3778371507.0599995</v>
      </c>
      <c r="I15" s="28">
        <f>(H15-('VAT Sectoral  Q1-Q4, 2016'!E15+'VAT Sectoral  Q1-Q4, 2016'!D15+'VAT Sectoral  Q1-Q4, 2016'!C15))/('VAT Sectoral  Q1-Q4, 2016'!C15+'VAT Sectoral  Q1-Q4, 2016'!D15+'VAT Sectoral  Q1-Q4, 2016'!E15)*100</f>
        <v>3.9982580692186493</v>
      </c>
    </row>
    <row r="16" spans="2:9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f t="shared" si="0"/>
        <v>19.196383172628</v>
      </c>
      <c r="G16" s="8">
        <f>(E16-'VAT Sectoral  Q1-Q4, 2016'!E16)/'VAT Sectoral  Q1-Q4, 2016'!E16*100</f>
        <v>-3.8686118185449274</v>
      </c>
      <c r="H16" s="8">
        <f t="shared" si="1"/>
        <v>438974006.99000013</v>
      </c>
      <c r="I16" s="28">
        <f>(H16-('VAT Sectoral  Q1-Q4, 2016'!E16+'VAT Sectoral  Q1-Q4, 2016'!D16+'VAT Sectoral  Q1-Q4, 2016'!C16))/('VAT Sectoral  Q1-Q4, 2016'!C16+'VAT Sectoral  Q1-Q4, 2016'!D16+'VAT Sectoral  Q1-Q4, 2016'!E16)*100</f>
        <v>-47.643383268662532</v>
      </c>
    </row>
    <row r="17" spans="2:9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f t="shared" si="0"/>
        <v>-1.4321700373478363</v>
      </c>
      <c r="G17" s="8">
        <f>(E17-'VAT Sectoral  Q1-Q4, 2016'!E17)/'VAT Sectoral  Q1-Q4, 2016'!E17*100</f>
        <v>-3.6919964283474536</v>
      </c>
      <c r="H17" s="8">
        <f t="shared" si="1"/>
        <v>102951341.42</v>
      </c>
      <c r="I17" s="28">
        <f>(H17-('VAT Sectoral  Q1-Q4, 2016'!E17+'VAT Sectoral  Q1-Q4, 2016'!D17+'VAT Sectoral  Q1-Q4, 2016'!C17))/('VAT Sectoral  Q1-Q4, 2016'!C17+'VAT Sectoral  Q1-Q4, 2016'!D17+'VAT Sectoral  Q1-Q4, 2016'!E17)*100</f>
        <v>3.3771887074995766</v>
      </c>
    </row>
    <row r="18" spans="2:9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f t="shared" si="0"/>
        <v>-45.686201290595875</v>
      </c>
      <c r="G18" s="8">
        <f>(E18-'VAT Sectoral  Q1-Q4, 2016'!E18)/'VAT Sectoral  Q1-Q4, 2016'!E18*100</f>
        <v>-21.956895600879143</v>
      </c>
      <c r="H18" s="8">
        <f t="shared" si="1"/>
        <v>7165471057.3500032</v>
      </c>
      <c r="I18" s="28">
        <f>(H18-('VAT Sectoral  Q1-Q4, 2016'!E18+'VAT Sectoral  Q1-Q4, 2016'!D18+'VAT Sectoral  Q1-Q4, 2016'!C18))/('VAT Sectoral  Q1-Q4, 2016'!C18+'VAT Sectoral  Q1-Q4, 2016'!D18+'VAT Sectoral  Q1-Q4, 2016'!E18)*100</f>
        <v>-15.716361436526647</v>
      </c>
    </row>
    <row r="19" spans="2:9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f t="shared" si="0"/>
        <v>-20.493099240744492</v>
      </c>
      <c r="G19" s="8">
        <f>(E19-'VAT Sectoral  Q1-Q4, 2016'!E19)/'VAT Sectoral  Q1-Q4, 2016'!E19*100</f>
        <v>-8.1031836349660402</v>
      </c>
      <c r="H19" s="8">
        <f t="shared" si="1"/>
        <v>1435333646.0699997</v>
      </c>
      <c r="I19" s="28">
        <f>(H19-('VAT Sectoral  Q1-Q4, 2016'!E19+'VAT Sectoral  Q1-Q4, 2016'!D19+'VAT Sectoral  Q1-Q4, 2016'!C19))/('VAT Sectoral  Q1-Q4, 2016'!C19+'VAT Sectoral  Q1-Q4, 2016'!D19+'VAT Sectoral  Q1-Q4, 2016'!E19)*100</f>
        <v>-13.897624443439494</v>
      </c>
    </row>
    <row r="20" spans="2:9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f t="shared" si="0"/>
        <v>-35.708883247278038</v>
      </c>
      <c r="G20" s="8">
        <f>(E20-'VAT Sectoral  Q1-Q4, 2016'!E20)/'VAT Sectoral  Q1-Q4, 2016'!E20*100</f>
        <v>-14.896895642592737</v>
      </c>
      <c r="H20" s="8">
        <f t="shared" si="1"/>
        <v>5007609689.7899981</v>
      </c>
      <c r="I20" s="28">
        <f>(H20-('VAT Sectoral  Q1-Q4, 2016'!E20+'VAT Sectoral  Q1-Q4, 2016'!D20+'VAT Sectoral  Q1-Q4, 2016'!C20))/('VAT Sectoral  Q1-Q4, 2016'!C20+'VAT Sectoral  Q1-Q4, 2016'!D20+'VAT Sectoral  Q1-Q4, 2016'!E20)*100</f>
        <v>6.4810915117868007</v>
      </c>
    </row>
    <row r="21" spans="2:9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f t="shared" si="0"/>
        <v>-19.057850322524427</v>
      </c>
      <c r="G21" s="8">
        <f>(E21-'VAT Sectoral  Q1-Q4, 2016'!E21)/'VAT Sectoral  Q1-Q4, 2016'!E21*100</f>
        <v>32.456402659436066</v>
      </c>
      <c r="H21" s="8">
        <f t="shared" si="1"/>
        <v>36957867977.26001</v>
      </c>
      <c r="I21" s="28">
        <f>(H21-('VAT Sectoral  Q1-Q4, 2016'!E21+'VAT Sectoral  Q1-Q4, 2016'!D21+'VAT Sectoral  Q1-Q4, 2016'!C21))/('VAT Sectoral  Q1-Q4, 2016'!C21+'VAT Sectoral  Q1-Q4, 2016'!D21+'VAT Sectoral  Q1-Q4, 2016'!E21)*100</f>
        <v>17.41228161047804</v>
      </c>
    </row>
    <row r="22" spans="2:9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f t="shared" si="0"/>
        <v>-13.97695972677297</v>
      </c>
      <c r="G22" s="8">
        <f>(E22-'VAT Sectoral  Q1-Q4, 2016'!E22)/'VAT Sectoral  Q1-Q4, 2016'!E22*100</f>
        <v>19.321629949877341</v>
      </c>
      <c r="H22" s="8">
        <f t="shared" si="1"/>
        <v>91404392785.430038</v>
      </c>
      <c r="I22" s="28">
        <f>(H22-('VAT Sectoral  Q1-Q4, 2016'!E22+'VAT Sectoral  Q1-Q4, 2016'!D22+'VAT Sectoral  Q1-Q4, 2016'!C22))/('VAT Sectoral  Q1-Q4, 2016'!C22+'VAT Sectoral  Q1-Q4, 2016'!D22+'VAT Sectoral  Q1-Q4, 2016'!E22)*100</f>
        <v>21.851872156713185</v>
      </c>
    </row>
    <row r="23" spans="2:9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f t="shared" si="0"/>
        <v>-21.913281168090887</v>
      </c>
      <c r="G23" s="8">
        <f>(E23-'VAT Sectoral  Q1-Q4, 2016'!E23)/'VAT Sectoral  Q1-Q4, 2016'!E23*100</f>
        <v>-28.63436412904835</v>
      </c>
      <c r="H23" s="8">
        <f t="shared" si="1"/>
        <v>3916627585.6799998</v>
      </c>
      <c r="I23" s="28">
        <f>(H23-('VAT Sectoral  Q1-Q4, 2016'!E23+'VAT Sectoral  Q1-Q4, 2016'!D23+'VAT Sectoral  Q1-Q4, 2016'!C23))/('VAT Sectoral  Q1-Q4, 2016'!C23+'VAT Sectoral  Q1-Q4, 2016'!D23+'VAT Sectoral  Q1-Q4, 2016'!E23)*100</f>
        <v>15.371011770302797</v>
      </c>
    </row>
    <row r="24" spans="2:9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f t="shared" si="0"/>
        <v>-0.24682058161086506</v>
      </c>
      <c r="G24" s="8">
        <f>(E24-'VAT Sectoral  Q1-Q4, 2016'!E24)/'VAT Sectoral  Q1-Q4, 2016'!E24*100</f>
        <v>-38.249921149261034</v>
      </c>
      <c r="H24" s="8">
        <f t="shared" si="1"/>
        <v>660175150.93999994</v>
      </c>
      <c r="I24" s="28">
        <f>(H24-('VAT Sectoral  Q1-Q4, 2016'!E24+'VAT Sectoral  Q1-Q4, 2016'!D24+'VAT Sectoral  Q1-Q4, 2016'!C24))/('VAT Sectoral  Q1-Q4, 2016'!C24+'VAT Sectoral  Q1-Q4, 2016'!D24+'VAT Sectoral  Q1-Q4, 2016'!E24)*100</f>
        <v>-36.298809943064121</v>
      </c>
    </row>
    <row r="25" spans="2:9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f t="shared" si="0"/>
        <v>37.080593383232191</v>
      </c>
      <c r="G25" s="8">
        <f>(E25-'VAT Sectoral  Q1-Q4, 2016'!E25)/'VAT Sectoral  Q1-Q4, 2016'!E25*100</f>
        <v>179.50204442596109</v>
      </c>
      <c r="H25" s="8">
        <f t="shared" si="1"/>
        <v>3932988362.0699997</v>
      </c>
      <c r="I25" s="28">
        <f>(H25-('VAT Sectoral  Q1-Q4, 2016'!E25+'VAT Sectoral  Q1-Q4, 2016'!D25+'VAT Sectoral  Q1-Q4, 2016'!C25))/('VAT Sectoral  Q1-Q4, 2016'!C25+'VAT Sectoral  Q1-Q4, 2016'!D25+'VAT Sectoral  Q1-Q4, 2016'!E25)*100</f>
        <v>283.20759683360319</v>
      </c>
    </row>
    <row r="26" spans="2:9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f t="shared" si="0"/>
        <v>5.0573551586762351</v>
      </c>
      <c r="G26" s="8">
        <f>(E26-'VAT Sectoral  Q1-Q4, 2016'!E26)/'VAT Sectoral  Q1-Q4, 2016'!E26*100</f>
        <v>15.389772523431585</v>
      </c>
      <c r="H26" s="8">
        <f t="shared" si="1"/>
        <v>65186747404.659943</v>
      </c>
      <c r="I26" s="28">
        <f>(H26-('VAT Sectoral  Q1-Q4, 2016'!E26+'VAT Sectoral  Q1-Q4, 2016'!D26+'VAT Sectoral  Q1-Q4, 2016'!C26))/('VAT Sectoral  Q1-Q4, 2016'!C26+'VAT Sectoral  Q1-Q4, 2016'!D26+'VAT Sectoral  Q1-Q4, 2016'!E26)*100</f>
        <v>4.7355229031451485</v>
      </c>
    </row>
    <row r="27" spans="2:9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f t="shared" si="0"/>
        <v>15.695756576748096</v>
      </c>
      <c r="G27" s="8">
        <f>(E27-'VAT Sectoral  Q1-Q4, 2016'!E27)/'VAT Sectoral  Q1-Q4, 2016'!E27*100</f>
        <v>9.3546827486558648</v>
      </c>
      <c r="H27" s="8">
        <f t="shared" si="1"/>
        <v>2281532352.4899993</v>
      </c>
      <c r="I27" s="28">
        <f>(H27-('VAT Sectoral  Q1-Q4, 2016'!E27+'VAT Sectoral  Q1-Q4, 2016'!D27+'VAT Sectoral  Q1-Q4, 2016'!C27))/('VAT Sectoral  Q1-Q4, 2016'!C27+'VAT Sectoral  Q1-Q4, 2016'!D27+'VAT Sectoral  Q1-Q4, 2016'!E27)*100</f>
        <v>-2.4765430092244118</v>
      </c>
    </row>
    <row r="28" spans="2:9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f t="shared" si="0"/>
        <v>-13.889990189120683</v>
      </c>
      <c r="G28" s="8">
        <f>(E28-'VAT Sectoral  Q1-Q4, 2016'!E28)/'VAT Sectoral  Q1-Q4, 2016'!E28*100</f>
        <v>0.57194129566413099</v>
      </c>
      <c r="H28" s="8">
        <f t="shared" si="1"/>
        <v>2015722313.8399997</v>
      </c>
      <c r="I28" s="28">
        <f>(H28-('VAT Sectoral  Q1-Q4, 2016'!E28+'VAT Sectoral  Q1-Q4, 2016'!D28+'VAT Sectoral  Q1-Q4, 2016'!C28))/('VAT Sectoral  Q1-Q4, 2016'!C28+'VAT Sectoral  Q1-Q4, 2016'!D28+'VAT Sectoral  Q1-Q4, 2016'!E28)*100</f>
        <v>57.095498002201616</v>
      </c>
    </row>
    <row r="29" spans="2:9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f t="shared" si="0"/>
        <v>30.696742585125854</v>
      </c>
      <c r="G29" s="8">
        <f>(E29-'VAT Sectoral  Q1-Q4, 2016'!E29)/'VAT Sectoral  Q1-Q4, 2016'!E29*100</f>
        <v>60.284087865304627</v>
      </c>
      <c r="H29" s="8">
        <f t="shared" si="1"/>
        <v>31377453646.450016</v>
      </c>
      <c r="I29" s="28">
        <f>(H29-('VAT Sectoral  Q1-Q4, 2016'!E29+'VAT Sectoral  Q1-Q4, 2016'!D29+'VAT Sectoral  Q1-Q4, 2016'!C29))/('VAT Sectoral  Q1-Q4, 2016'!C29+'VAT Sectoral  Q1-Q4, 2016'!D29+'VAT Sectoral  Q1-Q4, 2016'!E29)*100</f>
        <v>25.06538598213583</v>
      </c>
    </row>
    <row r="30" spans="2:9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f t="shared" si="0"/>
        <v>42.721778977295422</v>
      </c>
      <c r="G30" s="8">
        <f>(E30-'VAT Sectoral  Q1-Q4, 2016'!E30)/'VAT Sectoral  Q1-Q4, 2016'!E30*100</f>
        <v>91.602989846087112</v>
      </c>
      <c r="H30" s="8">
        <f t="shared" si="1"/>
        <v>2705088779.749999</v>
      </c>
      <c r="I30" s="28">
        <f>(H30-('VAT Sectoral  Q1-Q4, 2016'!E30+'VAT Sectoral  Q1-Q4, 2016'!D30+'VAT Sectoral  Q1-Q4, 2016'!C30))/('VAT Sectoral  Q1-Q4, 2016'!C30+'VAT Sectoral  Q1-Q4, 2016'!D30+'VAT Sectoral  Q1-Q4, 2016'!E30)*100</f>
        <v>21.597598645139296</v>
      </c>
    </row>
    <row r="31" spans="2:9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f t="shared" si="0"/>
        <v>-22.588648817658687</v>
      </c>
      <c r="G31" s="8">
        <f>(E31-'VAT Sectoral  Q1-Q4, 2016'!E31)/'VAT Sectoral  Q1-Q4, 2016'!E31*100</f>
        <v>15.521227557866016</v>
      </c>
      <c r="H31" s="8">
        <f t="shared" si="1"/>
        <v>727169061.04999995</v>
      </c>
      <c r="I31" s="28">
        <f>(H31-('VAT Sectoral  Q1-Q4, 2016'!E31+'VAT Sectoral  Q1-Q4, 2016'!D31+'VAT Sectoral  Q1-Q4, 2016'!C31))/('VAT Sectoral  Q1-Q4, 2016'!C31+'VAT Sectoral  Q1-Q4, 2016'!D31+'VAT Sectoral  Q1-Q4, 2016'!E31)*100</f>
        <v>-2.0369044932954923</v>
      </c>
    </row>
    <row r="32" spans="2:9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f t="shared" si="0"/>
        <v>10.885798661535137</v>
      </c>
      <c r="G32" s="8">
        <f>(E32-'VAT Sectoral  Q1-Q4, 2016'!E32)/'VAT Sectoral  Q1-Q4, 2016'!E32*100</f>
        <v>17.229645986080712</v>
      </c>
      <c r="H32" s="8">
        <f t="shared" si="1"/>
        <v>13083485038.570005</v>
      </c>
      <c r="I32" s="28">
        <f>(H32-('VAT Sectoral  Q1-Q4, 2016'!E32+'VAT Sectoral  Q1-Q4, 2016'!D32+'VAT Sectoral  Q1-Q4, 2016'!C32))/('VAT Sectoral  Q1-Q4, 2016'!C32+'VAT Sectoral  Q1-Q4, 2016'!D32+'VAT Sectoral  Q1-Q4, 2016'!E32)*100</f>
        <v>3.7485872732558536</v>
      </c>
    </row>
    <row r="33" spans="2:9" x14ac:dyDescent="0.3">
      <c r="B33" s="5" t="s">
        <v>43</v>
      </c>
      <c r="C33" s="6">
        <v>126642467479.26993</v>
      </c>
      <c r="D33" s="6">
        <v>137786993122.76004</v>
      </c>
      <c r="E33" s="6">
        <v>125130711675.07001</v>
      </c>
      <c r="F33" s="6">
        <f t="shared" si="0"/>
        <v>-9.1853963577055762</v>
      </c>
      <c r="G33" s="6">
        <f>(E33-'VAT Sectoral  Q1-Q4, 2016'!E33)/'VAT Sectoral  Q1-Q4, 2016'!E33*100</f>
        <v>13.491901345033458</v>
      </c>
      <c r="H33" s="6">
        <f t="shared" si="1"/>
        <v>389560172277.09998</v>
      </c>
      <c r="I33" s="6">
        <f>(H33-('VAT Sectoral  Q1-Q4, 2016'!E33+'VAT Sectoral  Q1-Q4, 2016'!D33+'VAT Sectoral  Q1-Q4, 2016'!C33))/('VAT Sectoral  Q1-Q4, 2016'!C33+'VAT Sectoral  Q1-Q4, 2016'!D33+'VAT Sectoral  Q1-Q4, 2016'!E33)*100</f>
        <v>9.3678895595866543</v>
      </c>
    </row>
    <row r="34" spans="2:9" s="20" customFormat="1" x14ac:dyDescent="0.3">
      <c r="B34" s="21" t="s">
        <v>42</v>
      </c>
      <c r="C34" s="19">
        <v>31719068442.199997</v>
      </c>
      <c r="D34" s="19">
        <v>59831637036.789948</v>
      </c>
      <c r="E34" s="19">
        <v>72097514925.340012</v>
      </c>
      <c r="F34" s="19">
        <f t="shared" si="0"/>
        <v>20.500655666512824</v>
      </c>
      <c r="G34" s="19">
        <f>(E34-'VAT Sectoral  Q1-Q4, 2016'!E34)/'VAT Sectoral  Q1-Q4, 2016'!E34*100</f>
        <v>122.34724202745528</v>
      </c>
      <c r="H34" s="19">
        <f t="shared" si="1"/>
        <v>163648220404.32996</v>
      </c>
      <c r="I34" s="19">
        <f>(H34-('VAT Sectoral  Q1-Q4, 2016'!E34+'VAT Sectoral  Q1-Q4, 2016'!D34+'VAT Sectoral  Q1-Q4, 2016'!C34))/('VAT Sectoral  Q1-Q4, 2016'!C34+'VAT Sectoral  Q1-Q4, 2016'!D34+'VAT Sectoral  Q1-Q4, 2016'!E34)*100</f>
        <v>90.351135735957115</v>
      </c>
    </row>
    <row r="35" spans="2:9" s="20" customFormat="1" x14ac:dyDescent="0.3">
      <c r="B35" s="22" t="s">
        <v>37</v>
      </c>
      <c r="C35" s="14">
        <v>46408606653.470001</v>
      </c>
      <c r="D35" s="14">
        <v>48684692311.410004</v>
      </c>
      <c r="E35" s="14">
        <v>53332462461.919998</v>
      </c>
      <c r="F35" s="14">
        <f t="shared" si="0"/>
        <v>9.5466766448490397</v>
      </c>
      <c r="G35" s="14">
        <f>(E35-'VAT Sectoral  Q1-Q4, 2016'!E35)/'VAT Sectoral  Q1-Q4, 2016'!E35*100</f>
        <v>-1.2624211208680778</v>
      </c>
      <c r="H35" s="14">
        <f t="shared" si="1"/>
        <v>148425761426.79999</v>
      </c>
      <c r="I35" s="14">
        <f>(H35-('VAT Sectoral  Q1-Q4, 2016'!E35+'VAT Sectoral  Q1-Q4, 2016'!D35+'VAT Sectoral  Q1-Q4, 2016'!C35))/('VAT Sectoral  Q1-Q4, 2016'!C35+'VAT Sectoral  Q1-Q4, 2016'!D35+'VAT Sectoral  Q1-Q4, 2016'!E35)*100</f>
        <v>15.969168174582137</v>
      </c>
    </row>
    <row r="36" spans="2:9" s="20" customFormat="1" x14ac:dyDescent="0.3">
      <c r="B36" s="11" t="s">
        <v>29</v>
      </c>
      <c r="C36" s="23">
        <f>SUM(C33:C35)</f>
        <v>204770142574.93991</v>
      </c>
      <c r="D36" s="23">
        <v>246303322470.95999</v>
      </c>
      <c r="E36" s="23">
        <v>250560689062.33002</v>
      </c>
      <c r="F36" s="23">
        <f t="shared" si="0"/>
        <v>1.7285055470057591</v>
      </c>
      <c r="G36" s="23">
        <f>(E36-'VAT Sectoral  Q1-Q4, 2016'!E36)/'VAT Sectoral  Q1-Q4, 2016'!E36*100</f>
        <v>27.385271088338108</v>
      </c>
      <c r="H36" s="23">
        <f t="shared" si="1"/>
        <v>701634154108.22998</v>
      </c>
      <c r="I36" s="23">
        <f>(H36-('VAT Sectoral  Q1-Q4, 2016'!E36+'VAT Sectoral  Q1-Q4, 2016'!D36+'VAT Sectoral  Q1-Q4, 2016'!C36))/('VAT Sectoral  Q1-Q4, 2016'!C36+'VAT Sectoral  Q1-Q4, 2016'!D36+'VAT Sectoral  Q1-Q4, 2016'!E36)*100</f>
        <v>23.061008047286787</v>
      </c>
    </row>
    <row r="37" spans="2:9" x14ac:dyDescent="0.3">
      <c r="B37" s="24" t="s">
        <v>47</v>
      </c>
      <c r="C37" s="25"/>
      <c r="D37" s="25"/>
    </row>
    <row r="40" spans="2:9" x14ac:dyDescent="0.3">
      <c r="C40" s="18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opLeftCell="B2" workbookViewId="0">
      <selection activeCell="G36" sqref="G36"/>
    </sheetView>
  </sheetViews>
  <sheetFormatPr defaultRowHeight="18.75" x14ac:dyDescent="0.3"/>
  <cols>
    <col min="1" max="1" width="8.796875" style="7"/>
    <col min="2" max="2" width="37" bestFit="1" customWidth="1"/>
    <col min="3" max="7" width="18.296875" bestFit="1" customWidth="1"/>
  </cols>
  <sheetData>
    <row r="3" spans="2:7" x14ac:dyDescent="0.3">
      <c r="B3" s="2"/>
      <c r="C3" s="1" t="s">
        <v>31</v>
      </c>
      <c r="D3" s="1" t="s">
        <v>33</v>
      </c>
      <c r="E3" s="1" t="s">
        <v>34</v>
      </c>
      <c r="F3" s="1" t="s">
        <v>35</v>
      </c>
      <c r="G3" s="1" t="s">
        <v>36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ref="G6:G33" si="0">SUM(C6:F6)</f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43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42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>SUM(C34:F34)</f>
        <v>125633039537.92</v>
      </c>
    </row>
    <row r="35" spans="2:7" x14ac:dyDescent="0.3">
      <c r="B35" s="10" t="s">
        <v>37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>SUM(C35:F35)</f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 t="shared" ref="D36:F36" si="1">SUM(D33:D35)</f>
        <v>187028119697.24988</v>
      </c>
      <c r="E36" s="12">
        <f t="shared" si="1"/>
        <v>196695180629.29993</v>
      </c>
      <c r="F36" s="12">
        <f t="shared" si="1"/>
        <v>207353219850.59003</v>
      </c>
      <c r="G36" s="17">
        <f>SUM(G33:G35)</f>
        <v>777504696131.86987</v>
      </c>
    </row>
    <row r="37" spans="2:7" x14ac:dyDescent="0.3">
      <c r="B37" s="26" t="s">
        <v>32</v>
      </c>
      <c r="C37" s="27"/>
      <c r="D37" s="27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workbookViewId="0">
      <selection activeCell="A29" sqref="A29"/>
    </sheetView>
  </sheetViews>
  <sheetFormatPr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41</v>
      </c>
      <c r="C3" s="1" t="s">
        <v>40</v>
      </c>
      <c r="D3" s="1" t="s">
        <v>39</v>
      </c>
      <c r="E3" s="1" t="s">
        <v>38</v>
      </c>
      <c r="F3" s="1" t="s">
        <v>36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ref="F6:F33" si="0">SUM(B6:E6)</f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43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42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>SUM(B34:E34)</f>
        <v>119672559029.84999</v>
      </c>
    </row>
    <row r="35" spans="1:6" x14ac:dyDescent="0.3">
      <c r="A35" s="10" t="s">
        <v>37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>SUM(B35:E35)</f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 t="shared" ref="C36:E36" si="1">SUM(C33:C35)</f>
        <v>191028215465.27991</v>
      </c>
      <c r="D36" s="12">
        <f t="shared" si="1"/>
        <v>192529339430.67993</v>
      </c>
      <c r="E36" s="12">
        <f t="shared" si="1"/>
        <v>179168248569.59</v>
      </c>
      <c r="F36" s="17">
        <f>SUM(F33:F35)</f>
        <v>759432696330.96973</v>
      </c>
    </row>
    <row r="37" spans="1:6" x14ac:dyDescent="0.3">
      <c r="A37" s="26" t="s">
        <v>32</v>
      </c>
      <c r="B37" s="27"/>
      <c r="C37" s="27"/>
    </row>
  </sheetData>
  <mergeCells count="1"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VAT Sectoral  Q1-Q3, 2017</vt:lpstr>
      <vt:lpstr>VAT Sectoral  Q1-Q4, 2016</vt:lpstr>
      <vt:lpstr>VAT Sectoral  Q1-Q4,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dcterms:created xsi:type="dcterms:W3CDTF">2016-03-02T09:11:47Z</dcterms:created>
  <dcterms:modified xsi:type="dcterms:W3CDTF">2017-11-20T14:10:31Z</dcterms:modified>
</cp:coreProperties>
</file>